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400" windowHeight="21400"/>
  </bookViews>
  <sheets>
    <sheet name="Problem" sheetId="19" r:id="rId1"/>
  </sheets>
  <definedNames>
    <definedName name="conversion">Problem!#REF!</definedName>
    <definedName name="list">Problem!#REF!</definedName>
    <definedName name="material">Problem!#REF!</definedName>
    <definedName name="wip">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B12" i="19"/>
  <c r="B9"/>
  <c r="H8"/>
  <c r="H9"/>
  <c r="F8"/>
  <c r="F9"/>
  <c r="D8"/>
  <c r="D9"/>
  <c r="J7"/>
  <c r="J8"/>
  <c r="H10"/>
  <c r="H11"/>
  <c r="D10"/>
  <c r="F12"/>
  <c r="B10"/>
  <c r="D12"/>
  <c r="F10"/>
  <c r="H12"/>
  <c r="D11"/>
  <c r="D13"/>
  <c r="D15"/>
  <c r="H13"/>
  <c r="H15"/>
  <c r="F11"/>
  <c r="F13"/>
  <c r="F15"/>
  <c r="B11"/>
  <c r="B13"/>
  <c r="B15"/>
  <c r="F21"/>
  <c r="D21"/>
  <c r="B21"/>
  <c r="H21"/>
  <c r="H22"/>
  <c r="F23"/>
  <c r="D22"/>
  <c r="D23"/>
  <c r="B22"/>
  <c r="B24"/>
  <c r="H23"/>
  <c r="F22"/>
  <c r="F24"/>
  <c r="D24"/>
  <c r="H24"/>
</calcChain>
</file>

<file path=xl/sharedStrings.xml><?xml version="1.0" encoding="utf-8"?>
<sst xmlns="http://schemas.openxmlformats.org/spreadsheetml/2006/main" count="30" uniqueCount="24">
  <si>
    <t>In the first table below is a boxed area with an associated pick list. Use the pick list to change the assumed kits per procedure, and observe the impact on total cost and purchasing activity (the box is initially set at 1.00 kits).  Consider how such a tool can used to demonstrate to staff the importance of proper cost control to the success of the business.</t>
  </si>
  <si>
    <t xml:space="preserve"> </t>
  </si>
  <si>
    <t>First
Quarter</t>
  </si>
  <si>
    <t>Second
Quarter</t>
  </si>
  <si>
    <t>Third
Quarter</t>
  </si>
  <si>
    <t>Fourth
Quarter</t>
  </si>
  <si>
    <t>Estimated case load</t>
  </si>
  <si>
    <t>Total kits used</t>
  </si>
  <si>
    <t>Plus: Target ending kits</t>
  </si>
  <si>
    <t>Total kits needed</t>
  </si>
  <si>
    <t>Less: Target begin kits</t>
  </si>
  <si>
    <t>Kits to purchase</t>
  </si>
  <si>
    <t>Cost per kit</t>
  </si>
  <si>
    <t>Total kit purchases</t>
  </si>
  <si>
    <t>Cash payments</t>
  </si>
  <si>
    <t>Direct Materials Budget</t>
  </si>
  <si>
    <t>Budgeted Cash Payments</t>
  </si>
  <si>
    <t>Payments for current qtr.</t>
  </si>
  <si>
    <t>Payments for prior qtr.</t>
  </si>
  <si>
    <t>X Procedure kits per case</t>
  </si>
  <si>
    <t>Percentage of current quarter purchases to paid in current quarter  &gt;&gt;&gt;&gt;</t>
  </si>
  <si>
    <t>&gt;  Quarterly ending inventory is to be 50% of the next quarter's needs
&gt; Kit prices will be as given
&gt; Payment terms may be negotiated so that anywhere between 25% and 100% of purchases are paid for in the quarter of purchase, with the remainder due in the next quarter</t>
  </si>
  <si>
    <t>Dr. X is opening a new dental clinic.  Many clinical procedures require a "kit" that consists of masks, gloves, and other disposable items.  Kits are a major expense item, so controlling waste is vital.  Depending on office efficiency, Dr. X has been told that kit utilization varies from .8 to 1.1 kits per client case.  The first table below includes a schedule of material purchases, based on assumptions about the ratio of kits per case.  Other assumptions include:</t>
  </si>
  <si>
    <t>Use the second boxes area to change the assumed payment terms to indicate the percentage paid in the quarter of purchase, and observe the impact on cash outflows.
Assume the business can withstand no more than $87,500 of cash outflow during any quarter.  Consider which combinations of kit utilization and payment rates will meet this constraint.  In so doing, consider the overall power of budgeting.</t>
  </si>
</sst>
</file>

<file path=xl/styles.xml><?xml version="1.0" encoding="utf-8"?>
<styleSheet xmlns="http://schemas.openxmlformats.org/spreadsheetml/2006/main">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 numFmtId="165" formatCode="_(&quot;$&quot;* #,##0_);_(&quot;$&quot;* \(#,##0\);_(&quot;$&quot;* &quot;-&quot;??_);_(@_)"/>
    <numFmt numFmtId="166" formatCode="_(&quot;$&quot;* #,##0_);_(&quot;$&quot;* \(#,##0\);_(&quot;$&quot;* &quot;-&quot;?_);_(@_)"/>
    <numFmt numFmtId="167" formatCode="_(* #,##0_);_(* \(#,##0\);_(* &quot;-&quot;??_);_(@_)"/>
    <numFmt numFmtId="168" formatCode="_(* #,##0_);_(* \(#,##0\);_(* &quot;-&quot;?_);_(@_)"/>
  </numFmts>
  <fonts count="20">
    <font>
      <sz val="10"/>
      <name val="Arial"/>
    </font>
    <font>
      <sz val="10"/>
      <name val="Arial"/>
    </font>
    <font>
      <sz val="8"/>
      <name val="Arial"/>
    </font>
    <font>
      <sz val="12"/>
      <color indexed="12"/>
      <name val="Arial"/>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ont>
    <font>
      <sz val="12"/>
      <name val="Myriad Pro"/>
    </font>
    <font>
      <b/>
      <sz val="10"/>
      <name val="Myriad Web Pro"/>
    </font>
    <font>
      <b/>
      <sz val="12"/>
      <name val="Myriad Web Pro"/>
    </font>
    <font>
      <b/>
      <u val="doubleAccounting"/>
      <sz val="10"/>
      <name val="Myriad Web Pro"/>
    </font>
    <font>
      <b/>
      <u val="singleAccounting"/>
      <sz val="10"/>
      <name val="Myriad Web Pro"/>
    </font>
    <font>
      <b/>
      <sz val="10"/>
      <color indexed="10"/>
      <name val="Myriad Web Pro"/>
    </font>
    <font>
      <sz val="10"/>
      <name val="Arial"/>
    </font>
    <font>
      <b/>
      <u/>
      <sz val="10"/>
      <name val="Myriad Web Pro"/>
    </font>
    <font>
      <u val="doubleAccounting"/>
      <sz val="10"/>
      <name val="Myriad Web Pro"/>
    </font>
    <font>
      <u val="singleAccounting"/>
      <sz val="10"/>
      <name val="Myriad Web Pro"/>
    </font>
  </fonts>
  <fills count="15">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indexed="31"/>
        <bgColor indexed="64"/>
      </patternFill>
    </fill>
    <fill>
      <patternFill patternType="solid">
        <fgColor indexed="11"/>
        <bgColor indexed="64"/>
      </patternFill>
    </fill>
  </fills>
  <borders count="13">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right/>
      <top style="slantDashDot">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5">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44" fontId="16" fillId="0" borderId="0" applyFont="0" applyFill="0" applyBorder="0" applyAlignment="0" applyProtection="0"/>
    <xf numFmtId="43" fontId="16" fillId="0" borderId="0" applyFont="0" applyFill="0" applyBorder="0" applyAlignment="0" applyProtection="0"/>
  </cellStyleXfs>
  <cellXfs count="67">
    <xf numFmtId="0" fontId="0" fillId="0" borderId="0" xfId="0"/>
    <xf numFmtId="0" fontId="4" fillId="0" borderId="0" xfId="0" applyFont="1" applyProtection="1">
      <protection hidden="1"/>
    </xf>
    <xf numFmtId="0" fontId="4" fillId="0" borderId="0" xfId="0" applyFont="1" applyFill="1" applyProtection="1">
      <protection hidden="1"/>
    </xf>
    <xf numFmtId="0" fontId="4" fillId="0" borderId="0" xfId="0" applyFont="1" applyAlignment="1" applyProtection="1">
      <alignment horizontal="center" vertical="center"/>
      <protection hidden="1"/>
    </xf>
    <xf numFmtId="42" fontId="14" fillId="0" borderId="0" xfId="0" applyNumberFormat="1" applyFont="1" applyAlignment="1" applyProtection="1">
      <alignment horizontal="center" vertical="center"/>
      <protection hidden="1"/>
    </xf>
    <xf numFmtId="41" fontId="11" fillId="0" borderId="0" xfId="0" applyNumberFormat="1" applyFont="1" applyAlignment="1" applyProtection="1">
      <alignment horizontal="left" vertical="center" indent="4"/>
      <protection hidden="1"/>
    </xf>
    <xf numFmtId="41" fontId="14" fillId="0" borderId="10" xfId="18" applyNumberFormat="1" applyFont="1" applyFill="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Fill="1" applyProtection="1"/>
    <xf numFmtId="0" fontId="4" fillId="0" borderId="0" xfId="0" applyFont="1" applyFill="1" applyAlignment="1" applyProtection="1">
      <alignment vertical="top"/>
    </xf>
    <xf numFmtId="0" fontId="4" fillId="0" borderId="0" xfId="0" applyFont="1" applyFill="1" applyAlignment="1" applyProtection="1">
      <alignment vertical="center"/>
    </xf>
    <xf numFmtId="0" fontId="4" fillId="0" borderId="0" xfId="0" applyFont="1" applyProtection="1"/>
    <xf numFmtId="0" fontId="11" fillId="0" borderId="0" xfId="18" applyFont="1" applyFill="1" applyAlignment="1" applyProtection="1">
      <alignment horizontal="center" vertical="center"/>
      <protection hidden="1"/>
    </xf>
    <xf numFmtId="41" fontId="11" fillId="0" borderId="9" xfId="0" applyNumberFormat="1" applyFont="1" applyFill="1" applyBorder="1" applyAlignment="1" applyProtection="1">
      <alignment horizontal="left" vertical="center" indent="4"/>
      <protection hidden="1"/>
    </xf>
    <xf numFmtId="41" fontId="11" fillId="0" borderId="0" xfId="0" applyNumberFormat="1" applyFont="1" applyBorder="1" applyAlignment="1" applyProtection="1">
      <alignment horizontal="left" vertical="center"/>
      <protection hidden="1"/>
    </xf>
    <xf numFmtId="41" fontId="11" fillId="11" borderId="11" xfId="18" applyNumberFormat="1" applyFont="1" applyFill="1" applyBorder="1" applyAlignment="1" applyProtection="1">
      <alignment horizontal="center" vertical="center" wrapText="1"/>
      <protection hidden="1"/>
    </xf>
    <xf numFmtId="37" fontId="11" fillId="11" borderId="0" xfId="18" applyNumberFormat="1" applyFont="1" applyFill="1" applyBorder="1" applyAlignment="1" applyProtection="1">
      <alignment horizontal="center" vertical="center"/>
      <protection hidden="1"/>
    </xf>
    <xf numFmtId="41" fontId="11" fillId="11" borderId="0" xfId="0" applyNumberFormat="1" applyFont="1" applyFill="1" applyBorder="1" applyAlignment="1" applyProtection="1">
      <alignment horizontal="left" vertical="center"/>
      <protection hidden="1"/>
    </xf>
    <xf numFmtId="0" fontId="17" fillId="11" borderId="0" xfId="18" applyNumberFormat="1" applyFont="1" applyFill="1" applyBorder="1" applyAlignment="1" applyProtection="1">
      <alignment horizontal="center" vertical="center"/>
      <protection hidden="1"/>
    </xf>
    <xf numFmtId="166" fontId="4" fillId="0" borderId="0" xfId="0" applyNumberFormat="1" applyFont="1" applyFill="1" applyAlignment="1" applyProtection="1">
      <alignment vertical="top"/>
    </xf>
    <xf numFmtId="41" fontId="11" fillId="0" borderId="0" xfId="0" applyNumberFormat="1" applyFont="1" applyFill="1" applyBorder="1" applyAlignment="1" applyProtection="1">
      <alignment horizontal="left" vertical="center"/>
      <protection hidden="1"/>
    </xf>
    <xf numFmtId="165" fontId="13" fillId="0" borderId="0" xfId="23" applyNumberFormat="1" applyFont="1" applyFill="1" applyBorder="1" applyAlignment="1" applyProtection="1">
      <alignment horizontal="center" vertical="center"/>
      <protection hidden="1"/>
    </xf>
    <xf numFmtId="165" fontId="15" fillId="0" borderId="0" xfId="23" applyNumberFormat="1" applyFont="1" applyFill="1" applyBorder="1" applyAlignment="1" applyProtection="1">
      <alignment horizontal="center" vertical="center"/>
      <protection hidden="1"/>
    </xf>
    <xf numFmtId="42" fontId="13" fillId="0" borderId="0" xfId="18" applyNumberFormat="1" applyFont="1" applyFill="1" applyBorder="1" applyAlignment="1" applyProtection="1">
      <alignment horizontal="center" vertical="center"/>
      <protection hidden="1"/>
    </xf>
    <xf numFmtId="0" fontId="18" fillId="0" borderId="0" xfId="0" applyFont="1" applyAlignment="1" applyProtection="1">
      <alignment horizontal="center" vertical="center"/>
      <protection hidden="1"/>
    </xf>
    <xf numFmtId="42" fontId="4" fillId="0" borderId="0" xfId="0" applyNumberFormat="1" applyFont="1" applyFill="1" applyAlignment="1" applyProtection="1">
      <alignment horizontal="center" vertical="center"/>
    </xf>
    <xf numFmtId="166" fontId="4" fillId="0" borderId="0" xfId="0" applyNumberFormat="1" applyFont="1" applyFill="1" applyAlignment="1" applyProtection="1">
      <alignment horizontal="center" vertical="center"/>
    </xf>
    <xf numFmtId="42" fontId="4" fillId="0" borderId="0" xfId="0" applyNumberFormat="1" applyFont="1" applyFill="1" applyAlignment="1" applyProtection="1">
      <alignment vertical="top"/>
    </xf>
    <xf numFmtId="165" fontId="13" fillId="12" borderId="0" xfId="23" applyNumberFormat="1" applyFont="1" applyFill="1" applyBorder="1" applyAlignment="1" applyProtection="1">
      <alignment horizontal="center" vertical="center"/>
      <protection hidden="1"/>
    </xf>
    <xf numFmtId="165" fontId="15" fillId="12" borderId="0" xfId="23" applyNumberFormat="1" applyFont="1" applyFill="1" applyBorder="1" applyAlignment="1" applyProtection="1">
      <alignment horizontal="center" vertical="center"/>
      <protection hidden="1"/>
    </xf>
    <xf numFmtId="0" fontId="17" fillId="12" borderId="0" xfId="18" applyNumberFormat="1" applyFont="1" applyFill="1" applyBorder="1" applyAlignment="1" applyProtection="1">
      <alignment horizontal="center" vertical="center"/>
      <protection hidden="1"/>
    </xf>
    <xf numFmtId="41" fontId="11" fillId="12" borderId="11" xfId="18" applyNumberFormat="1" applyFont="1" applyFill="1" applyBorder="1" applyAlignment="1" applyProtection="1">
      <alignment horizontal="center" vertical="center" wrapText="1"/>
      <protection hidden="1"/>
    </xf>
    <xf numFmtId="37" fontId="11" fillId="12" borderId="0" xfId="18" applyNumberFormat="1" applyFont="1" applyFill="1" applyBorder="1" applyAlignment="1" applyProtection="1">
      <alignment horizontal="center" vertical="center"/>
      <protection hidden="1"/>
    </xf>
    <xf numFmtId="42" fontId="4" fillId="0" borderId="0" xfId="0" applyNumberFormat="1" applyFont="1" applyFill="1" applyProtection="1"/>
    <xf numFmtId="167" fontId="13" fillId="0" borderId="0" xfId="24" applyNumberFormat="1" applyFont="1" applyFill="1" applyBorder="1" applyAlignment="1" applyProtection="1">
      <alignment horizontal="center" vertical="center"/>
      <protection hidden="1"/>
    </xf>
    <xf numFmtId="167" fontId="4" fillId="0" borderId="0" xfId="24" applyNumberFormat="1" applyFont="1" applyAlignment="1" applyProtection="1">
      <alignment horizontal="center" vertical="center"/>
      <protection hidden="1"/>
    </xf>
    <xf numFmtId="167" fontId="18" fillId="0" borderId="0" xfId="24" applyNumberFormat="1" applyFont="1" applyAlignment="1" applyProtection="1">
      <alignment horizontal="center" vertical="center"/>
      <protection hidden="1"/>
    </xf>
    <xf numFmtId="167" fontId="13" fillId="0" borderId="0" xfId="24" applyNumberFormat="1" applyFont="1" applyAlignment="1" applyProtection="1">
      <alignment horizontal="center" vertical="center"/>
      <protection hidden="1"/>
    </xf>
    <xf numFmtId="0" fontId="11" fillId="0" borderId="0" xfId="0" applyFont="1" applyFill="1" applyBorder="1" applyAlignment="1" applyProtection="1">
      <alignment vertical="center"/>
    </xf>
    <xf numFmtId="2" fontId="11" fillId="0" borderId="0" xfId="0" applyNumberFormat="1" applyFont="1" applyFill="1" applyAlignment="1" applyProtection="1">
      <alignment horizontal="right" vertical="center"/>
    </xf>
    <xf numFmtId="43" fontId="4" fillId="0" borderId="0" xfId="0" applyNumberFormat="1" applyFont="1" applyFill="1" applyAlignment="1" applyProtection="1">
      <alignment vertical="center"/>
    </xf>
    <xf numFmtId="167" fontId="11" fillId="0" borderId="0" xfId="24" applyNumberFormat="1" applyFont="1" applyFill="1" applyBorder="1" applyAlignment="1" applyProtection="1">
      <alignment vertical="center"/>
    </xf>
    <xf numFmtId="167" fontId="11" fillId="0" borderId="0" xfId="24" applyNumberFormat="1" applyFont="1" applyFill="1" applyBorder="1" applyAlignment="1" applyProtection="1">
      <alignment horizontal="center" vertical="center"/>
      <protection hidden="1"/>
    </xf>
    <xf numFmtId="43" fontId="4" fillId="11" borderId="0" xfId="0" applyNumberFormat="1" applyFont="1" applyFill="1" applyBorder="1" applyAlignment="1" applyProtection="1">
      <alignment vertical="center"/>
    </xf>
    <xf numFmtId="43" fontId="17" fillId="11" borderId="0" xfId="0" applyNumberFormat="1" applyFont="1" applyFill="1" applyAlignment="1" applyProtection="1">
      <alignment vertical="center"/>
    </xf>
    <xf numFmtId="43" fontId="11" fillId="11" borderId="0" xfId="0" applyNumberFormat="1" applyFont="1" applyFill="1" applyAlignment="1" applyProtection="1">
      <alignment vertical="center"/>
    </xf>
    <xf numFmtId="0" fontId="11" fillId="11" borderId="0" xfId="0" applyFont="1" applyFill="1" applyAlignment="1" applyProtection="1">
      <alignment vertical="center"/>
    </xf>
    <xf numFmtId="168" fontId="14" fillId="11" borderId="0" xfId="0" applyNumberFormat="1" applyFont="1" applyFill="1" applyAlignment="1" applyProtection="1">
      <alignment vertical="center"/>
    </xf>
    <xf numFmtId="168" fontId="11" fillId="11" borderId="0" xfId="0" applyNumberFormat="1" applyFont="1" applyFill="1" applyAlignment="1" applyProtection="1">
      <alignment vertical="center"/>
    </xf>
    <xf numFmtId="167" fontId="11" fillId="0" borderId="0" xfId="0" applyNumberFormat="1" applyFont="1" applyFill="1" applyBorder="1" applyAlignment="1" applyProtection="1">
      <alignment vertical="center"/>
    </xf>
    <xf numFmtId="168" fontId="17" fillId="11" borderId="0" xfId="0" applyNumberFormat="1" applyFont="1" applyFill="1" applyBorder="1" applyAlignment="1" applyProtection="1">
      <alignment vertical="center"/>
    </xf>
    <xf numFmtId="0" fontId="17" fillId="11" borderId="0" xfId="0" applyFont="1" applyFill="1" applyBorder="1" applyAlignment="1" applyProtection="1">
      <alignment vertical="center"/>
    </xf>
    <xf numFmtId="44" fontId="14" fillId="11" borderId="0" xfId="0" applyNumberFormat="1" applyFont="1" applyFill="1" applyAlignment="1" applyProtection="1">
      <alignment vertical="center"/>
    </xf>
    <xf numFmtId="0" fontId="19" fillId="11" borderId="0" xfId="0" applyFont="1" applyFill="1" applyAlignment="1" applyProtection="1">
      <alignment vertical="center"/>
    </xf>
    <xf numFmtId="0" fontId="19" fillId="0" borderId="0" xfId="0" applyFont="1" applyFill="1" applyAlignment="1" applyProtection="1">
      <alignment vertical="center"/>
    </xf>
    <xf numFmtId="41" fontId="11" fillId="0" borderId="0" xfId="0" applyNumberFormat="1" applyFont="1" applyFill="1" applyBorder="1" applyAlignment="1" applyProtection="1">
      <alignment horizontal="left" vertical="center" indent="4"/>
      <protection hidden="1"/>
    </xf>
    <xf numFmtId="41" fontId="11" fillId="12" borderId="0" xfId="0" applyNumberFormat="1" applyFont="1" applyFill="1" applyBorder="1" applyAlignment="1" applyProtection="1">
      <alignment horizontal="left" vertical="center" indent="4"/>
      <protection hidden="1"/>
    </xf>
    <xf numFmtId="41" fontId="11" fillId="12" borderId="0" xfId="0" applyNumberFormat="1" applyFont="1" applyFill="1" applyBorder="1" applyAlignment="1" applyProtection="1">
      <alignment horizontal="left" vertical="center"/>
      <protection hidden="1"/>
    </xf>
    <xf numFmtId="42" fontId="11" fillId="0" borderId="0" xfId="0" applyNumberFormat="1" applyFont="1" applyFill="1" applyAlignment="1" applyProtection="1">
      <alignment horizontal="center" vertical="center"/>
    </xf>
    <xf numFmtId="42" fontId="11" fillId="12" borderId="0" xfId="0" applyNumberFormat="1" applyFont="1" applyFill="1" applyAlignment="1" applyProtection="1">
      <alignment horizontal="center" vertical="center"/>
    </xf>
    <xf numFmtId="42" fontId="4" fillId="12" borderId="0" xfId="0" applyNumberFormat="1" applyFont="1" applyFill="1" applyAlignment="1" applyProtection="1">
      <alignment horizontal="center" vertical="center"/>
    </xf>
    <xf numFmtId="9" fontId="11" fillId="0" borderId="0" xfId="0" applyNumberFormat="1" applyFont="1" applyFill="1" applyAlignment="1" applyProtection="1">
      <alignment horizontal="right" vertical="center"/>
    </xf>
    <xf numFmtId="42" fontId="14" fillId="0" borderId="0" xfId="0" applyNumberFormat="1" applyFont="1" applyFill="1" applyAlignment="1" applyProtection="1">
      <alignment horizontal="center" vertical="center"/>
    </xf>
    <xf numFmtId="43" fontId="17" fillId="11" borderId="12" xfId="0" applyNumberFormat="1" applyFont="1" applyFill="1" applyBorder="1" applyAlignment="1" applyProtection="1">
      <alignment vertical="center"/>
      <protection locked="0"/>
    </xf>
    <xf numFmtId="9" fontId="11" fillId="12" borderId="12" xfId="0" applyNumberFormat="1" applyFont="1" applyFill="1" applyBorder="1" applyAlignment="1" applyProtection="1">
      <alignment horizontal="left" vertical="center" indent="4"/>
      <protection locked="0" hidden="1"/>
    </xf>
    <xf numFmtId="0" fontId="12" fillId="13" borderId="0" xfId="18" applyFont="1" applyFill="1" applyAlignment="1" applyProtection="1">
      <alignment horizontal="center" vertical="center" wrapText="1"/>
      <protection hidden="1"/>
    </xf>
    <xf numFmtId="41" fontId="11" fillId="14" borderId="0" xfId="0" applyNumberFormat="1" applyFont="1" applyFill="1" applyBorder="1" applyAlignment="1" applyProtection="1">
      <alignment horizontal="left" vertical="center"/>
      <protection hidden="1"/>
    </xf>
  </cellXfs>
  <cellStyles count="25">
    <cellStyle name="bsbody" xfId="1"/>
    <cellStyle name="bsfoot" xfId="2"/>
    <cellStyle name="bshead" xfId="3"/>
    <cellStyle name="Comma" xfId="24" builtin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10">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9"/>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Q38"/>
  <sheetViews>
    <sheetView tabSelected="1" workbookViewId="0">
      <selection activeCell="B8" sqref="B8"/>
    </sheetView>
  </sheetViews>
  <sheetFormatPr baseColWidth="10" defaultColWidth="0" defaultRowHeight="409.6" zeroHeight="1"/>
  <cols>
    <col min="1" max="1" width="25" style="11" customWidth="1"/>
    <col min="2" max="2" width="13.1640625" style="11" customWidth="1"/>
    <col min="3" max="3" width="1.33203125" style="11" customWidth="1"/>
    <col min="4" max="4" width="13.1640625" style="11" customWidth="1"/>
    <col min="5" max="5" width="1.33203125" style="11" customWidth="1"/>
    <col min="6" max="6" width="13.1640625" style="11" customWidth="1"/>
    <col min="7" max="7" width="1.33203125" style="11" customWidth="1"/>
    <col min="8" max="8" width="13.1640625" style="11" customWidth="1"/>
    <col min="9" max="9" width="2.6640625" style="8" customWidth="1"/>
    <col min="10" max="17" width="0" style="8" hidden="1" customWidth="1"/>
    <col min="18" max="16384" width="14.6640625" style="8" hidden="1"/>
  </cols>
  <sheetData>
    <row r="1" spans="1:17" ht="133.5" customHeight="1">
      <c r="A1" s="65" t="s">
        <v>22</v>
      </c>
      <c r="B1" s="65"/>
      <c r="C1" s="65"/>
      <c r="D1" s="65"/>
      <c r="E1" s="65"/>
      <c r="F1" s="65"/>
      <c r="G1" s="65"/>
      <c r="H1" s="65"/>
      <c r="K1" s="33"/>
    </row>
    <row r="2" spans="1:17" ht="93" customHeight="1">
      <c r="A2" s="65" t="s">
        <v>21</v>
      </c>
      <c r="B2" s="65"/>
      <c r="C2" s="65"/>
      <c r="D2" s="65"/>
      <c r="E2" s="65"/>
      <c r="F2" s="65"/>
      <c r="G2" s="65"/>
      <c r="H2" s="65"/>
      <c r="K2" s="33"/>
    </row>
    <row r="3" spans="1:17" ht="105.75" customHeight="1">
      <c r="A3" s="65" t="s">
        <v>0</v>
      </c>
      <c r="B3" s="65"/>
      <c r="C3" s="65"/>
      <c r="D3" s="65"/>
      <c r="E3" s="65"/>
      <c r="F3" s="65"/>
      <c r="G3" s="65"/>
      <c r="H3" s="65"/>
      <c r="K3" s="33"/>
    </row>
    <row r="4" spans="1:17" ht="141.75" customHeight="1">
      <c r="A4" s="65" t="s">
        <v>23</v>
      </c>
      <c r="B4" s="65"/>
      <c r="C4" s="65"/>
      <c r="D4" s="65"/>
      <c r="E4" s="65"/>
      <c r="F4" s="65"/>
      <c r="G4" s="65"/>
      <c r="H4" s="65"/>
    </row>
    <row r="5" spans="1:17" s="9" customFormat="1" ht="34.5" customHeight="1">
      <c r="A5" s="1"/>
      <c r="B5" s="1"/>
      <c r="C5" s="1"/>
      <c r="D5" s="1"/>
      <c r="E5" s="1"/>
      <c r="F5" s="1"/>
      <c r="G5" s="1"/>
      <c r="H5" s="1"/>
      <c r="L5" s="39">
        <v>0.8</v>
      </c>
      <c r="M5" s="19"/>
      <c r="P5" s="27"/>
      <c r="Q5" s="27"/>
    </row>
    <row r="6" spans="1:17" ht="22" customHeight="1">
      <c r="A6" s="18" t="s">
        <v>15</v>
      </c>
      <c r="B6" s="15" t="s">
        <v>2</v>
      </c>
      <c r="C6" s="16"/>
      <c r="D6" s="15" t="s">
        <v>3</v>
      </c>
      <c r="E6" s="16"/>
      <c r="F6" s="15" t="s">
        <v>4</v>
      </c>
      <c r="G6" s="16"/>
      <c r="H6" s="15" t="s">
        <v>5</v>
      </c>
      <c r="J6" s="8">
        <v>2000</v>
      </c>
      <c r="K6" s="25"/>
      <c r="L6" s="39">
        <v>0.9</v>
      </c>
      <c r="M6" s="26"/>
      <c r="N6" s="26"/>
      <c r="P6" s="25"/>
      <c r="Q6" s="25"/>
    </row>
    <row r="7" spans="1:17" s="10" customFormat="1" ht="22" customHeight="1" thickBot="1">
      <c r="A7" s="14" t="s">
        <v>6</v>
      </c>
      <c r="B7" s="34">
        <v>1000</v>
      </c>
      <c r="C7" s="35"/>
      <c r="D7" s="34">
        <v>1100</v>
      </c>
      <c r="E7" s="36"/>
      <c r="F7" s="34">
        <v>1300</v>
      </c>
      <c r="G7" s="36"/>
      <c r="H7" s="37">
        <v>1600</v>
      </c>
      <c r="I7" s="40"/>
      <c r="J7" s="40">
        <f>H8</f>
        <v>1</v>
      </c>
      <c r="K7" s="25"/>
      <c r="L7" s="39">
        <v>1</v>
      </c>
      <c r="M7" s="25"/>
      <c r="N7" s="25"/>
      <c r="P7" s="25"/>
      <c r="Q7" s="25"/>
    </row>
    <row r="8" spans="1:17" s="10" customFormat="1" ht="22" customHeight="1" thickBot="1">
      <c r="A8" s="17" t="s">
        <v>19</v>
      </c>
      <c r="B8" s="63">
        <v>1</v>
      </c>
      <c r="C8" s="43"/>
      <c r="D8" s="44">
        <f>B8</f>
        <v>1</v>
      </c>
      <c r="E8" s="43"/>
      <c r="F8" s="44">
        <f>B8</f>
        <v>1</v>
      </c>
      <c r="G8" s="45"/>
      <c r="H8" s="44">
        <f>B8</f>
        <v>1</v>
      </c>
      <c r="J8" s="41">
        <f>J6*J7</f>
        <v>2000</v>
      </c>
      <c r="K8" s="25"/>
      <c r="L8" s="39">
        <v>1.1000000000000001</v>
      </c>
      <c r="M8" s="25"/>
      <c r="N8" s="25"/>
      <c r="P8" s="25"/>
      <c r="Q8" s="25"/>
    </row>
    <row r="9" spans="1:17" s="10" customFormat="1" ht="22" customHeight="1">
      <c r="A9" s="20" t="s">
        <v>7</v>
      </c>
      <c r="B9" s="41">
        <f>B7*B8</f>
        <v>1000</v>
      </c>
      <c r="C9" s="42"/>
      <c r="D9" s="41">
        <f>D7*D8</f>
        <v>1100</v>
      </c>
      <c r="E9" s="42"/>
      <c r="F9" s="41">
        <f>F7*F8</f>
        <v>1300</v>
      </c>
      <c r="G9" s="42"/>
      <c r="H9" s="41">
        <f>H7*H8</f>
        <v>1600</v>
      </c>
      <c r="K9" s="25"/>
      <c r="L9" s="25"/>
      <c r="M9" s="25"/>
      <c r="N9" s="25"/>
      <c r="P9" s="25"/>
      <c r="Q9" s="25"/>
    </row>
    <row r="10" spans="1:17" s="10" customFormat="1" ht="22" customHeight="1">
      <c r="A10" s="17" t="s">
        <v>8</v>
      </c>
      <c r="B10" s="47">
        <f>D9*0.5</f>
        <v>550</v>
      </c>
      <c r="C10" s="48"/>
      <c r="D10" s="47">
        <f>F9*0.5</f>
        <v>650</v>
      </c>
      <c r="E10" s="48"/>
      <c r="F10" s="47">
        <f>H9*0.5</f>
        <v>800</v>
      </c>
      <c r="G10" s="46"/>
      <c r="H10" s="47">
        <f>J8*0.5</f>
        <v>1000</v>
      </c>
      <c r="K10" s="25"/>
      <c r="L10" s="25"/>
      <c r="M10" s="25"/>
      <c r="N10" s="25"/>
      <c r="P10" s="25"/>
      <c r="Q10" s="25"/>
    </row>
    <row r="11" spans="1:17" s="10" customFormat="1" ht="22" customHeight="1">
      <c r="A11" s="20" t="s">
        <v>9</v>
      </c>
      <c r="B11" s="49">
        <f>B9+B10</f>
        <v>1550</v>
      </c>
      <c r="C11" s="38"/>
      <c r="D11" s="49">
        <f>D9+D10</f>
        <v>1750</v>
      </c>
      <c r="E11" s="38"/>
      <c r="F11" s="49">
        <f>F9+F10</f>
        <v>2100</v>
      </c>
      <c r="G11" s="38"/>
      <c r="H11" s="49">
        <f>H9+H10</f>
        <v>2600</v>
      </c>
      <c r="K11" s="25"/>
      <c r="L11" s="25"/>
      <c r="M11" s="25"/>
      <c r="N11" s="25"/>
      <c r="P11" s="25"/>
      <c r="Q11" s="25"/>
    </row>
    <row r="12" spans="1:17" s="10" customFormat="1" ht="22" customHeight="1">
      <c r="A12" s="17" t="s">
        <v>10</v>
      </c>
      <c r="B12" s="50">
        <f>0</f>
        <v>0</v>
      </c>
      <c r="C12" s="51"/>
      <c r="D12" s="50">
        <f>B10*-1</f>
        <v>-550</v>
      </c>
      <c r="E12" s="51"/>
      <c r="F12" s="50">
        <f>D10*-1</f>
        <v>-650</v>
      </c>
      <c r="G12" s="51"/>
      <c r="H12" s="50">
        <f>F10*-1</f>
        <v>-800</v>
      </c>
      <c r="K12" s="25"/>
      <c r="L12" s="25"/>
      <c r="M12" s="25"/>
      <c r="N12" s="25"/>
      <c r="P12" s="25"/>
      <c r="Q12" s="25"/>
    </row>
    <row r="13" spans="1:17" s="10" customFormat="1" ht="22" customHeight="1">
      <c r="A13" s="20" t="s">
        <v>11</v>
      </c>
      <c r="B13" s="49">
        <f>B11+B12</f>
        <v>1550</v>
      </c>
      <c r="C13" s="38"/>
      <c r="D13" s="49">
        <f>D11+D12</f>
        <v>1200</v>
      </c>
      <c r="E13" s="38"/>
      <c r="F13" s="49">
        <f>F11+F12</f>
        <v>1450</v>
      </c>
      <c r="G13" s="38"/>
      <c r="H13" s="49">
        <f>H11+H12</f>
        <v>1800</v>
      </c>
      <c r="I13" s="54"/>
      <c r="K13" s="25"/>
      <c r="L13" s="25"/>
      <c r="M13" s="25"/>
      <c r="N13" s="25"/>
      <c r="P13" s="25"/>
      <c r="Q13" s="25"/>
    </row>
    <row r="14" spans="1:17" s="10" customFormat="1" ht="22" customHeight="1">
      <c r="A14" s="17" t="s">
        <v>12</v>
      </c>
      <c r="B14" s="52">
        <v>18</v>
      </c>
      <c r="C14" s="53"/>
      <c r="D14" s="52">
        <v>18</v>
      </c>
      <c r="E14" s="53"/>
      <c r="F14" s="52">
        <v>18.5</v>
      </c>
      <c r="G14" s="53"/>
      <c r="H14" s="52">
        <v>18.5</v>
      </c>
      <c r="K14" s="25"/>
      <c r="L14" s="25"/>
      <c r="M14" s="25"/>
      <c r="N14" s="25"/>
      <c r="P14" s="25"/>
      <c r="Q14" s="25"/>
    </row>
    <row r="15" spans="1:17" s="2" customFormat="1" ht="22" customHeight="1">
      <c r="A15" s="20" t="s">
        <v>13</v>
      </c>
      <c r="B15" s="21">
        <f>B13*B14</f>
        <v>27900</v>
      </c>
      <c r="C15" s="22"/>
      <c r="D15" s="21">
        <f>D13*D14</f>
        <v>21600</v>
      </c>
      <c r="E15" s="22"/>
      <c r="F15" s="21">
        <f>F13*F14</f>
        <v>26825</v>
      </c>
      <c r="G15" s="22"/>
      <c r="H15" s="21">
        <f>H13*H14</f>
        <v>33300</v>
      </c>
      <c r="L15" s="19"/>
      <c r="M15" s="19"/>
    </row>
    <row r="16" spans="1:17" s="2" customFormat="1" ht="22" customHeight="1" thickBot="1">
      <c r="A16" s="13"/>
      <c r="B16" s="13"/>
      <c r="C16" s="13"/>
      <c r="D16" s="13"/>
      <c r="E16" s="12"/>
      <c r="F16" s="13"/>
      <c r="G16" s="13"/>
      <c r="H16" s="13"/>
      <c r="L16" s="19"/>
      <c r="M16" s="19"/>
    </row>
    <row r="17" spans="1:17" s="2" customFormat="1" ht="22" customHeight="1" thickBot="1">
      <c r="A17" s="55"/>
      <c r="B17" s="55"/>
      <c r="C17" s="55"/>
      <c r="D17" s="55"/>
      <c r="E17" s="12"/>
      <c r="F17" s="55"/>
      <c r="G17" s="55"/>
      <c r="H17" s="55"/>
      <c r="L17" s="19"/>
      <c r="M17" s="19"/>
    </row>
    <row r="18" spans="1:17" s="10" customFormat="1" ht="22" customHeight="1" thickBot="1">
      <c r="A18" s="66" t="s">
        <v>20</v>
      </c>
      <c r="B18" s="66"/>
      <c r="C18" s="66"/>
      <c r="D18" s="66"/>
      <c r="E18" s="66"/>
      <c r="F18" s="66"/>
      <c r="G18" s="56"/>
      <c r="H18" s="64">
        <v>0.5</v>
      </c>
      <c r="L18" s="61">
        <v>0.25</v>
      </c>
      <c r="M18" s="19"/>
    </row>
    <row r="19" spans="1:17" s="9" customFormat="1" ht="22" customHeight="1">
      <c r="A19" s="5" t="s">
        <v>1</v>
      </c>
      <c r="B19" s="5"/>
      <c r="C19" s="5"/>
      <c r="D19" s="5"/>
      <c r="E19" s="5"/>
      <c r="F19" s="5"/>
      <c r="G19" s="5"/>
      <c r="H19" s="5"/>
      <c r="L19" s="61">
        <v>0.5</v>
      </c>
      <c r="M19" s="19"/>
      <c r="P19" s="27"/>
      <c r="Q19" s="27"/>
    </row>
    <row r="20" spans="1:17" ht="22" customHeight="1">
      <c r="A20" s="30" t="s">
        <v>16</v>
      </c>
      <c r="B20" s="31" t="s">
        <v>2</v>
      </c>
      <c r="C20" s="32"/>
      <c r="D20" s="31" t="s">
        <v>3</v>
      </c>
      <c r="E20" s="32"/>
      <c r="F20" s="31" t="s">
        <v>4</v>
      </c>
      <c r="G20" s="32"/>
      <c r="H20" s="31" t="s">
        <v>5</v>
      </c>
      <c r="K20" s="25"/>
      <c r="L20" s="61">
        <v>0.75</v>
      </c>
      <c r="M20" s="26"/>
      <c r="N20" s="26"/>
      <c r="P20" s="25"/>
      <c r="Q20" s="25"/>
    </row>
    <row r="21" spans="1:17" s="10" customFormat="1" ht="22" customHeight="1">
      <c r="A21" s="14" t="s">
        <v>13</v>
      </c>
      <c r="B21" s="23">
        <f>B15</f>
        <v>27900</v>
      </c>
      <c r="C21" s="3"/>
      <c r="D21" s="23">
        <f>D15</f>
        <v>21600</v>
      </c>
      <c r="E21" s="24"/>
      <c r="F21" s="23">
        <f>F15</f>
        <v>26825</v>
      </c>
      <c r="G21" s="24"/>
      <c r="H21" s="23">
        <f>H15</f>
        <v>33300</v>
      </c>
      <c r="K21" s="25"/>
      <c r="L21" s="61">
        <v>1</v>
      </c>
      <c r="M21" s="25"/>
      <c r="N21" s="25"/>
      <c r="P21" s="25"/>
      <c r="Q21" s="25"/>
    </row>
    <row r="22" spans="1:17" s="10" customFormat="1" ht="22" customHeight="1">
      <c r="A22" s="57" t="s">
        <v>17</v>
      </c>
      <c r="B22" s="59">
        <f>B21*$H$18</f>
        <v>13950</v>
      </c>
      <c r="C22" s="60"/>
      <c r="D22" s="59">
        <f>D21*$H$18</f>
        <v>10800</v>
      </c>
      <c r="E22" s="60"/>
      <c r="F22" s="59">
        <f>F21*$H$18</f>
        <v>13412.5</v>
      </c>
      <c r="G22" s="60"/>
      <c r="H22" s="59">
        <f>H21*$H$18</f>
        <v>16650</v>
      </c>
      <c r="K22" s="25"/>
      <c r="L22" s="25"/>
      <c r="M22" s="25"/>
      <c r="N22" s="25"/>
      <c r="P22" s="25"/>
      <c r="Q22" s="25"/>
    </row>
    <row r="23" spans="1:17" s="10" customFormat="1" ht="22" customHeight="1">
      <c r="A23" s="20" t="s">
        <v>18</v>
      </c>
      <c r="B23" s="62">
        <v>0</v>
      </c>
      <c r="C23" s="58"/>
      <c r="D23" s="62">
        <f>B21*(1-$H$18)</f>
        <v>13950</v>
      </c>
      <c r="E23" s="58"/>
      <c r="F23" s="62">
        <f>D21*(1-$H$18)</f>
        <v>10800</v>
      </c>
      <c r="G23" s="58"/>
      <c r="H23" s="62">
        <f>F21*(1-$H$18)</f>
        <v>13412.5</v>
      </c>
      <c r="K23" s="25"/>
      <c r="L23" s="25"/>
      <c r="M23" s="25"/>
      <c r="N23" s="25"/>
      <c r="P23" s="25"/>
      <c r="Q23" s="25"/>
    </row>
    <row r="24" spans="1:17" s="2" customFormat="1" ht="22" customHeight="1">
      <c r="A24" s="57" t="s">
        <v>14</v>
      </c>
      <c r="B24" s="28">
        <f>SUM(B14:B23)</f>
        <v>69768</v>
      </c>
      <c r="C24" s="29"/>
      <c r="D24" s="28">
        <f>SUM(D14:D23)</f>
        <v>67968</v>
      </c>
      <c r="E24" s="29"/>
      <c r="F24" s="28">
        <f>SUM(F14:F23)</f>
        <v>77881</v>
      </c>
      <c r="G24" s="29"/>
      <c r="H24" s="28">
        <f>SUM(H14:H23)</f>
        <v>96681.5</v>
      </c>
      <c r="L24" s="19"/>
      <c r="M24" s="19"/>
    </row>
    <row r="25" spans="1:17" s="2" customFormat="1" ht="22" customHeight="1" thickBot="1">
      <c r="A25" s="13"/>
      <c r="B25" s="13"/>
      <c r="C25" s="13"/>
      <c r="D25" s="13"/>
      <c r="E25" s="12"/>
      <c r="F25" s="13"/>
      <c r="G25" s="13"/>
      <c r="H25" s="13"/>
      <c r="L25" s="19"/>
      <c r="M25" s="19"/>
    </row>
    <row r="26" spans="1:17" ht="22" customHeight="1">
      <c r="A26" s="5" t="s">
        <v>1</v>
      </c>
      <c r="B26" s="6"/>
      <c r="C26" s="7"/>
      <c r="D26" s="6"/>
      <c r="E26" s="7"/>
      <c r="F26" s="6"/>
      <c r="G26" s="7"/>
      <c r="H26" s="4"/>
      <c r="L26" s="19"/>
      <c r="M26" s="19"/>
    </row>
    <row r="27" spans="1:17" ht="22" customHeight="1">
      <c r="L27" s="19"/>
      <c r="M27" s="19"/>
    </row>
    <row r="28" spans="1:17" ht="22" customHeight="1">
      <c r="L28" s="19"/>
      <c r="M28" s="19"/>
    </row>
    <row r="29" spans="1:17" ht="24" customHeight="1">
      <c r="L29" s="19"/>
      <c r="M29" s="19"/>
    </row>
    <row r="30" spans="1:17" ht="24" customHeight="1">
      <c r="L30" s="19"/>
      <c r="M30" s="19"/>
    </row>
    <row r="31" spans="1:17" ht="24" customHeight="1">
      <c r="L31" s="19"/>
      <c r="M31" s="19"/>
    </row>
    <row r="32" spans="1:17" ht="24" customHeight="1">
      <c r="L32" s="19"/>
      <c r="M32" s="19"/>
    </row>
    <row r="33" spans="12:13" ht="24" customHeight="1">
      <c r="L33" s="19"/>
      <c r="M33" s="19"/>
    </row>
    <row r="34" spans="12:13" ht="24" customHeight="1">
      <c r="L34" s="19"/>
      <c r="M34" s="19"/>
    </row>
    <row r="35" spans="12:13" ht="24" customHeight="1"/>
    <row r="36" spans="12:13" ht="24" customHeight="1"/>
    <row r="37" spans="12:13" ht="13"/>
    <row r="38" spans="12:13" ht="13"/>
  </sheetData>
  <sheetCalcPr fullCalcOnLoad="1"/>
  <sheetProtection algorithmName="SHA-512" hashValue="ElNBG/t4wpe4HmkkmuSamG9wbGn/g4E2O3nN+Bh2aN0TORMwwiQSYmTRhLa4xIN3WB/JWmREui9pnKVchmuol2==" saltValue="bRxd/bVh8HozWO9HYRML+h==" spinCount="100000" sheet="1" objects="1" scenarios="1"/>
  <mergeCells count="5">
    <mergeCell ref="A1:H1"/>
    <mergeCell ref="A18:F18"/>
    <mergeCell ref="A3:H3"/>
    <mergeCell ref="A4:H4"/>
    <mergeCell ref="A2:H2"/>
  </mergeCells>
  <phoneticPr fontId="2" type="noConversion"/>
  <conditionalFormatting sqref="H26">
    <cfRule type="cellIs" dxfId="8" priority="18" operator="equal">
      <formula>-1000</formula>
    </cfRule>
  </conditionalFormatting>
  <conditionalFormatting sqref="B15">
    <cfRule type="cellIs" dxfId="7" priority="17" operator="equal">
      <formula>#REF!</formula>
    </cfRule>
  </conditionalFormatting>
  <conditionalFormatting sqref="B24">
    <cfRule type="cellIs" dxfId="6" priority="7" operator="equal">
      <formula>#REF!</formula>
    </cfRule>
  </conditionalFormatting>
  <conditionalFormatting sqref="D24">
    <cfRule type="cellIs" dxfId="5" priority="6" operator="equal">
      <formula>#REF!</formula>
    </cfRule>
  </conditionalFormatting>
  <conditionalFormatting sqref="H24">
    <cfRule type="cellIs" dxfId="4" priority="5" operator="equal">
      <formula>#REF!</formula>
    </cfRule>
  </conditionalFormatting>
  <conditionalFormatting sqref="F24">
    <cfRule type="cellIs" dxfId="3" priority="4" operator="equal">
      <formula>#REF!</formula>
    </cfRule>
  </conditionalFormatting>
  <conditionalFormatting sqref="D15">
    <cfRule type="cellIs" dxfId="2" priority="3" operator="equal">
      <formula>#REF!</formula>
    </cfRule>
  </conditionalFormatting>
  <conditionalFormatting sqref="F15">
    <cfRule type="cellIs" dxfId="1" priority="2" operator="equal">
      <formula>#REF!</formula>
    </cfRule>
  </conditionalFormatting>
  <conditionalFormatting sqref="H15">
    <cfRule type="cellIs" dxfId="0" priority="1" operator="equal">
      <formula>#REF!</formula>
    </cfRule>
  </conditionalFormatting>
  <dataValidations count="2">
    <dataValidation type="list" allowBlank="1" showInputMessage="1" showErrorMessage="1" sqref="B8">
      <formula1>$L$5:$L$8</formula1>
    </dataValidation>
    <dataValidation type="list" allowBlank="1" showInputMessage="1" showErrorMessage="1" sqref="H18">
      <formula1>$L$18:$L$21</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2015-12-08T16:49:25Z</dcterms:modified>
</cp:coreProperties>
</file>